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yrodriguez\Desktop\"/>
    </mc:Choice>
  </mc:AlternateContent>
  <xr:revisionPtr revIDLastSave="0" documentId="8_{33F19388-3F95-44DD-8B88-3101F03B8452}" xr6:coauthVersionLast="45" xr6:coauthVersionMax="45" xr10:uidLastSave="{00000000-0000-0000-0000-000000000000}"/>
  <bookViews>
    <workbookView xWindow="-120" yWindow="-120" windowWidth="23310" windowHeight="13740" xr2:uid="{00000000-000D-0000-FFFF-FFFF00000000}"/>
  </bookViews>
  <sheets>
    <sheet name="Hoja1" sheetId="1" r:id="rId1"/>
    <sheet name="Hoja2" sheetId="2" r:id="rId2"/>
    <sheet name="Hoja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F27" i="1"/>
  <c r="F28" i="1"/>
  <c r="F29" i="1"/>
  <c r="F30" i="1"/>
  <c r="F31" i="1"/>
  <c r="L21" i="1" l="1"/>
  <c r="K18" i="1"/>
</calcChain>
</file>

<file path=xl/sharedStrings.xml><?xml version="1.0" encoding="utf-8"?>
<sst xmlns="http://schemas.openxmlformats.org/spreadsheetml/2006/main" count="120" uniqueCount="106">
  <si>
    <t>COLEGIO DE INGENIEROS TOPOGRAFOS DE COSTA RICA</t>
  </si>
  <si>
    <t xml:space="preserve">CALCULO DE HONORARIOS </t>
  </si>
  <si>
    <t xml:space="preserve">TARIFAS MÍNIMAS </t>
  </si>
  <si>
    <t xml:space="preserve">Valor de "i" = </t>
  </si>
  <si>
    <t xml:space="preserve">Parcelas Urbanas </t>
  </si>
  <si>
    <t xml:space="preserve">Tarifa Mínima = Tarifa Base + Incremento por zona </t>
  </si>
  <si>
    <t>Incremento por Zona</t>
  </si>
  <si>
    <t xml:space="preserve">Zona </t>
  </si>
  <si>
    <t xml:space="preserve">Densidad </t>
  </si>
  <si>
    <t xml:space="preserve">Incremento </t>
  </si>
  <si>
    <t>a</t>
  </si>
  <si>
    <t>b</t>
  </si>
  <si>
    <t>c</t>
  </si>
  <si>
    <t>d</t>
  </si>
  <si>
    <t>e</t>
  </si>
  <si>
    <t>f</t>
  </si>
  <si>
    <t>Comercial</t>
  </si>
  <si>
    <t>Residencial</t>
  </si>
  <si>
    <t>Destino Urbano</t>
  </si>
  <si>
    <t>Alta</t>
  </si>
  <si>
    <t>Baja</t>
  </si>
  <si>
    <t>Mediana</t>
  </si>
  <si>
    <t>a= área en m2</t>
  </si>
  <si>
    <t>¢12,50 x i x a</t>
  </si>
  <si>
    <t>¢9,00 x i x a</t>
  </si>
  <si>
    <t>¢5,60 x i x a</t>
  </si>
  <si>
    <t>¢2,80 x i x a</t>
  </si>
  <si>
    <t>¢2,00 x i x a</t>
  </si>
  <si>
    <t>¢0,70 x i x a</t>
  </si>
  <si>
    <t>Tipo</t>
  </si>
  <si>
    <t>i= indice Inflacionario</t>
  </si>
  <si>
    <t xml:space="preserve">Tarifa Base </t>
  </si>
  <si>
    <t>Para un área en M2 de:</t>
  </si>
  <si>
    <t xml:space="preserve">Monto = </t>
  </si>
  <si>
    <t>Tarifa Mínima en ¢ =</t>
  </si>
  <si>
    <t>ZONAS COMERCIALES DE ALTA DENSIDAD</t>
  </si>
  <si>
    <t>ZONAS COMERCIALES BAJA DENSIDAD</t>
  </si>
  <si>
    <t>ZONAS RESIDENCIALES DE ALTA DENSIDAD</t>
  </si>
  <si>
    <t>ZONAS RESIDENCIALES DE MEDIANA DENSIDAD</t>
  </si>
  <si>
    <t>ZONAS RESIDENCIALES DE BAJA DENSIDAD</t>
  </si>
  <si>
    <t>ZONAS DESTINO URBANO (*Rural de 0m2 hasta menos de 1900m2)</t>
  </si>
  <si>
    <t>Parcelas Rurales</t>
  </si>
  <si>
    <t xml:space="preserve">Tarifa Mínima = Tarifa Base  </t>
  </si>
  <si>
    <t xml:space="preserve"> Y= 160x i x √a</t>
  </si>
  <si>
    <t>Ha= área en hectareas</t>
  </si>
  <si>
    <t>De 1900m2 hasta menos de 2Ha monto =</t>
  </si>
  <si>
    <t>Tarifa Mínima = ¢8370*i</t>
  </si>
  <si>
    <t>monto</t>
  </si>
  <si>
    <t xml:space="preserve">Para un área en Ha de </t>
  </si>
  <si>
    <t xml:space="preserve"> Y= 6000x i x √Ha</t>
  </si>
  <si>
    <t xml:space="preserve">área mínima cobrable = 300 m2 </t>
  </si>
  <si>
    <t>a) Todas las parcelas menores de 1,000 metros cuadrados localizados en todo el territorio nacional.</t>
  </si>
  <si>
    <t>b) Todas las parcelas mayores de 1,000 metros cuadrados pero menores de 50.000 metros cuadrados localizadas en áreas urbanas como cuadrantes de poblaciones en cualquier lugar del país, urbanizaciones y zonas destinadas al uso urbano según el Plan Regional Metropolitano o Planes Regulares Locales.</t>
  </si>
  <si>
    <t>a) A todas las parcelas mayores de 1,000 metros cuadrados pero menores de 50.000 metros cuadrados, localizados fuera de las áreas urbanas y zonas destinadas al uso urbano a que se refiere el artículo anterior.</t>
  </si>
  <si>
    <t>b) Todas las parcelas mayores de 50.000 metros cuadrados, excepto las indicadas en el artículo 4, inciso c).</t>
  </si>
  <si>
    <t>Cuando se trate de parcelas con construcciones sin accesos laterales o que presenten dificultad notoria para su levantamiento, se incrementarán los honorarios hasta un 50% del valor de la tarifa base.</t>
  </si>
  <si>
    <t>c) Todas las parcelas mayores de 50.000 metros cuadrados, cuyos fines sean urbanizaciones o complejos industriales o que la precisión requerida sea superior a 1:300</t>
  </si>
  <si>
    <t>Cuando se trate de parcelas que presenten dificultades para su levantamiento, tales como terrenos quebrados, encharralados, con ciénagas, cultivos delicados, se incrementará tarifa base hasta en un 50%.</t>
  </si>
  <si>
    <t>DE 0 m²</t>
  </si>
  <si>
    <t>HASTA 500 m²</t>
  </si>
  <si>
    <t>DE 501m²</t>
  </si>
  <si>
    <t>HASTA 1000 m²</t>
  </si>
  <si>
    <t>DE 1001 m²</t>
  </si>
  <si>
    <t>HASTA 2000 m²</t>
  </si>
  <si>
    <t>DE 2001 m²</t>
  </si>
  <si>
    <t>HASTA 3000 m²</t>
  </si>
  <si>
    <t>DE 3001 m²</t>
  </si>
  <si>
    <t>HASTA 4000 m²</t>
  </si>
  <si>
    <t>DE 4001 m²</t>
  </si>
  <si>
    <t>HASTA 5000 m²</t>
  </si>
  <si>
    <t>DE 5001 m²</t>
  </si>
  <si>
    <t>HASTA 6000 m²</t>
  </si>
  <si>
    <t>DE6001 m²</t>
  </si>
  <si>
    <t>HASTA 7000 m²</t>
  </si>
  <si>
    <t>DE 7001 m²</t>
  </si>
  <si>
    <t>HASTA 8000 m²</t>
  </si>
  <si>
    <t>DE 8001 m²</t>
  </si>
  <si>
    <t>HASTA 9000 m²</t>
  </si>
  <si>
    <t>DE 9001 m²</t>
  </si>
  <si>
    <t>HASTA 10000 m²</t>
  </si>
  <si>
    <t>DE 10001 m²</t>
  </si>
  <si>
    <t>HASTA 11000 m²</t>
  </si>
  <si>
    <t>DE 11001 m²</t>
  </si>
  <si>
    <t>HASTA 12000 m²</t>
  </si>
  <si>
    <t>DE 12001 m²</t>
  </si>
  <si>
    <t>HASTA 13000 m²</t>
  </si>
  <si>
    <t>ÁREAS</t>
  </si>
  <si>
    <t>TIMBRES</t>
  </si>
  <si>
    <t>CAPÍTULO II - TARIFAS DE HONORARIOS DE AGRIMENSURA</t>
  </si>
  <si>
    <t>*Se consideran detalles y mejoras en otras vías, quebradas, caminos, construcciones, que no sean linderos.</t>
  </si>
  <si>
    <r>
      <t>Artículo 5.-</t>
    </r>
    <r>
      <rPr>
        <sz val="11"/>
        <color theme="1"/>
        <rFont val="Calibri"/>
        <family val="2"/>
        <scheme val="minor"/>
      </rPr>
      <t xml:space="preserve"> En los siguientes casos se establecen honorarios así: Levantamientos urbanos: para los efectos de este reglamento se consideraron parcelas urbanas las siguientes:</t>
    </r>
  </si>
  <si>
    <r>
      <rPr>
        <b/>
        <sz val="11"/>
        <color theme="1"/>
        <rFont val="Calibri"/>
        <family val="2"/>
        <scheme val="minor"/>
      </rPr>
      <t>Levantamiento de parcelas contiguas.</t>
    </r>
    <r>
      <rPr>
        <sz val="11"/>
        <color theme="1"/>
        <rFont val="Calibri"/>
        <family val="2"/>
        <scheme val="minor"/>
      </rPr>
      <t xml:space="preserve"> De 10 parcelas contiguas en adelante se descontará un 20% de lo dispuesto en los incisos 1 y 3. Cobrando en las primeras nueve la tarifa completa.</t>
    </r>
  </si>
  <si>
    <r>
      <rPr>
        <b/>
        <sz val="11"/>
        <color theme="1"/>
        <rFont val="Calibri"/>
        <family val="2"/>
        <scheme val="minor"/>
      </rPr>
      <t>Replanteo</t>
    </r>
    <r>
      <rPr>
        <sz val="11"/>
        <color theme="1"/>
        <rFont val="Calibri"/>
        <family val="2"/>
        <scheme val="minor"/>
      </rPr>
      <t>: se define replanteo en parcela al conjunto de operaciones que tiene por objeto la ubicación de vértices de la misma con base en la información preexistente, para este servicio se aplicará la tarifa que corresponde al levantamiento de parcelas en sus incisos 1, 2, 3 y 4.</t>
    </r>
  </si>
  <si>
    <r>
      <rPr>
        <b/>
        <sz val="11"/>
        <color theme="1"/>
        <rFont val="Calibri"/>
        <family val="2"/>
        <scheme val="minor"/>
      </rPr>
      <t>Levantamiento de detalles y mejoras</t>
    </r>
    <r>
      <rPr>
        <sz val="11"/>
        <color theme="1"/>
        <rFont val="Calibri"/>
        <family val="2"/>
        <scheme val="minor"/>
      </rPr>
      <t>. Estos servicios se contratarán de acuerdo con los incisos B o C del numeral 4.2 de la Guía para Concursos Profesionales de Ingeniería y de Arquitectura del Colegio Federado de Ingenieros y de Arquitectos de Costa Rica.</t>
    </r>
  </si>
  <si>
    <r>
      <rPr>
        <b/>
        <sz val="11"/>
        <color theme="1"/>
        <rFont val="Calibri"/>
        <family val="2"/>
        <scheme val="minor"/>
      </rPr>
      <t>Artículo 6</t>
    </r>
    <r>
      <rPr>
        <sz val="11"/>
        <color theme="1"/>
        <rFont val="Calibri"/>
        <family val="2"/>
        <scheme val="minor"/>
      </rPr>
      <t>.-Se fijan los siguientes honorarios para los casos de levantamientos rurales. Para los efectos de este Reglamento se consideran parcelas rurales las siguientes:</t>
    </r>
  </si>
  <si>
    <r>
      <rPr>
        <b/>
        <sz val="11"/>
        <color theme="1"/>
        <rFont val="Calibri"/>
        <family val="2"/>
        <scheme val="minor"/>
      </rPr>
      <t>Levantamientos de parcelas contiguas:</t>
    </r>
    <r>
      <rPr>
        <sz val="11"/>
        <color theme="1"/>
        <rFont val="Calibri"/>
        <family val="2"/>
        <scheme val="minor"/>
      </rPr>
      <t xml:space="preserve"> De 10 parcelas contiguas y hasta 25 se descontará un 20% de lo dispuesto en los incisos 1 y 2. Cobrando las primeras nueve con la tarifa normal.</t>
    </r>
  </si>
  <si>
    <t>De 26 parcelas en adelante se descontará 30% de lo dispuesto en los incisos 1. 2 y 3, utilizando lo dispuesto en el 3 para las primeras 25 parcelas.</t>
  </si>
  <si>
    <r>
      <rPr>
        <b/>
        <sz val="11"/>
        <color theme="1"/>
        <rFont val="Calibri"/>
        <family val="2"/>
        <scheme val="minor"/>
      </rPr>
      <t>Replanteo de parcelas:</t>
    </r>
    <r>
      <rPr>
        <sz val="11"/>
        <color theme="1"/>
        <rFont val="Calibri"/>
        <family val="2"/>
        <scheme val="minor"/>
      </rPr>
      <t xml:space="preserve"> Para este servicio se aplicará todo lo dispuesto en los puntos 1,2,3 y 4. Cuando se trate de replanteos parciales, se cobrará proporcionalmente el perímetro replanteado, calculando éste como una relación entre la tarifa cobrada por el levantamiento de la parcela, y el perímetro de la misma, con un mínimo ¢8.370.00i para cualquier servicio.</t>
    </r>
  </si>
  <si>
    <t>Levantamiento de detalles y mejoras: Se aplica lo dispuesto en el artículo 5,  Inciso 6 anterior.</t>
  </si>
  <si>
    <t>DE 20000 m²</t>
  </si>
  <si>
    <t>HASTA 50000 m²</t>
  </si>
  <si>
    <t>*De más de 5 hectáreas, por cada 5 hectáreas o fracción de estas, se pagará una suma de ¢5.000,00 (cinco mil colones). El mínimo a pagar por cada documento que se presente para inscripción será la suma de ¢5.000.00 (cinco mil colones) y el máximo que se pagará independientemente de su área será de ¢100.000.00 (cien mil colones).</t>
  </si>
  <si>
    <t>*Se exceptúan del pago, para efectos de inscripción, todos aquellos planos otorgados mediante la Ley del Instituto Nacional de Vivienda y Urbanismo, Instituto Mixto de Ayuda Social, Banco Hipotecario de la Vivienda, es decir, todo plano que presente la respectiva declaratoria de interés social, o que por leyes sociales se encuentren exentos del pago de especies fiscales.</t>
  </si>
  <si>
    <t>NOTA:</t>
  </si>
  <si>
    <t xml:space="preserve">29.2082 </t>
  </si>
  <si>
    <t>Para actualizar el valor de  valor de "i"  al consulte al  CIT  21032443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</si>
</sst>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00"/>
  </numFmts>
  <fonts count="16"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sz val="10"/>
      <name val="Arial"/>
      <family val="2"/>
    </font>
    <font>
      <b/>
      <sz val="10"/>
      <color theme="1"/>
      <name val="Calibri"/>
      <family val="2"/>
      <scheme val="minor"/>
    </font>
    <font>
      <b/>
      <sz val="12"/>
      <color theme="1"/>
      <name val="Calibri"/>
      <family val="2"/>
      <scheme val="minor"/>
    </font>
    <font>
      <b/>
      <sz val="16"/>
      <color theme="1"/>
      <name val="Calibri"/>
      <family val="2"/>
      <scheme val="minor"/>
    </font>
    <font>
      <sz val="11"/>
      <color theme="1"/>
      <name val="Tahoma"/>
      <family val="2"/>
    </font>
    <font>
      <sz val="11"/>
      <color theme="1"/>
      <name val="Calibri"/>
      <family val="2"/>
      <scheme val="minor"/>
    </font>
    <font>
      <b/>
      <sz val="14"/>
      <color theme="1"/>
      <name val="Calibri"/>
      <family val="2"/>
      <scheme val="minor"/>
    </font>
    <font>
      <b/>
      <sz val="18"/>
      <color theme="1"/>
      <name val="Bradley Hand ITC"/>
      <family val="4"/>
    </font>
    <font>
      <b/>
      <sz val="20"/>
      <color theme="1"/>
      <name val="Bradley Hand ITC"/>
      <family val="4"/>
    </font>
    <font>
      <b/>
      <sz val="16"/>
      <color theme="1"/>
      <name val="Bradley Hand ITC"/>
      <family val="4"/>
    </font>
    <font>
      <sz val="14"/>
      <color theme="0" tint="-4.9989318521683403E-2"/>
      <name val="Calibri"/>
      <family val="2"/>
      <scheme val="minor"/>
    </font>
    <font>
      <sz val="11"/>
      <color rgb="FF002060"/>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rgb="FFFFC00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4"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xf numFmtId="164" fontId="9" fillId="0" borderId="0" applyFont="0" applyFill="0" applyBorder="0" applyAlignment="0" applyProtection="0"/>
  </cellStyleXfs>
  <cellXfs count="106">
    <xf numFmtId="0" fontId="0" fillId="0" borderId="0" xfId="0"/>
    <xf numFmtId="0" fontId="0" fillId="0" borderId="2" xfId="0" applyBorder="1" applyAlignment="1">
      <alignment horizontal="center"/>
    </xf>
    <xf numFmtId="0" fontId="0" fillId="3" borderId="1" xfId="0" applyFill="1" applyBorder="1"/>
    <xf numFmtId="0" fontId="0" fillId="7" borderId="4" xfId="0" applyFill="1" applyBorder="1"/>
    <xf numFmtId="0" fontId="0" fillId="7" borderId="0" xfId="0" applyFill="1" applyBorder="1"/>
    <xf numFmtId="0" fontId="0" fillId="7" borderId="5" xfId="0" applyFill="1" applyBorder="1"/>
    <xf numFmtId="0" fontId="0" fillId="7" borderId="1" xfId="0" applyFill="1" applyBorder="1" applyAlignment="1">
      <alignment horizontal="center"/>
    </xf>
    <xf numFmtId="0" fontId="0" fillId="7" borderId="3" xfId="0" applyFill="1" applyBorder="1" applyAlignment="1">
      <alignment horizontal="center"/>
    </xf>
    <xf numFmtId="0" fontId="0" fillId="7" borderId="2" xfId="0" applyFill="1" applyBorder="1" applyAlignment="1">
      <alignment horizontal="center"/>
    </xf>
    <xf numFmtId="0" fontId="1" fillId="7" borderId="8" xfId="0" applyFont="1" applyFill="1" applyBorder="1" applyAlignment="1">
      <alignment horizontal="center"/>
    </xf>
    <xf numFmtId="0" fontId="8" fillId="0" borderId="0" xfId="0" applyFont="1" applyAlignment="1">
      <alignment horizontal="left" wrapText="1"/>
    </xf>
    <xf numFmtId="0" fontId="0" fillId="0" borderId="0" xfId="0" applyAlignment="1">
      <alignment horizontal="left" wrapText="1"/>
    </xf>
    <xf numFmtId="0" fontId="0" fillId="7" borderId="9" xfId="0" applyFill="1" applyBorder="1"/>
    <xf numFmtId="0" fontId="0" fillId="7" borderId="7" xfId="0" applyFill="1" applyBorder="1"/>
    <xf numFmtId="0" fontId="8" fillId="6" borderId="4" xfId="0" applyFont="1" applyFill="1" applyBorder="1" applyAlignment="1">
      <alignment horizontal="left" wrapText="1"/>
    </xf>
    <xf numFmtId="0" fontId="8" fillId="6" borderId="0" xfId="0" applyFont="1" applyFill="1" applyBorder="1" applyAlignment="1">
      <alignment horizontal="left" wrapText="1"/>
    </xf>
    <xf numFmtId="0" fontId="8" fillId="6" borderId="5" xfId="0" applyFont="1" applyFill="1" applyBorder="1" applyAlignment="1">
      <alignment horizontal="left" wrapText="1"/>
    </xf>
    <xf numFmtId="0" fontId="0" fillId="11" borderId="1" xfId="0" applyFill="1" applyBorder="1" applyAlignment="1">
      <alignment horizontal="center" vertical="center"/>
    </xf>
    <xf numFmtId="0" fontId="0" fillId="6" borderId="4" xfId="0" applyFont="1" applyFill="1" applyBorder="1"/>
    <xf numFmtId="0" fontId="0" fillId="6" borderId="0" xfId="0" applyFont="1" applyFill="1" applyBorder="1"/>
    <xf numFmtId="0" fontId="0" fillId="6" borderId="5" xfId="0" applyFont="1" applyFill="1" applyBorder="1"/>
    <xf numFmtId="165" fontId="0" fillId="10" borderId="1" xfId="2" applyNumberFormat="1" applyFont="1" applyFill="1" applyBorder="1" applyAlignment="1">
      <alignment horizontal="center" vertical="center"/>
    </xf>
    <xf numFmtId="165" fontId="3" fillId="2" borderId="1" xfId="0" applyNumberFormat="1" applyFont="1" applyFill="1" applyBorder="1"/>
    <xf numFmtId="0" fontId="0" fillId="13" borderId="0" xfId="0" applyFill="1"/>
    <xf numFmtId="0" fontId="0" fillId="13" borderId="0" xfId="0" applyFill="1" applyBorder="1"/>
    <xf numFmtId="0" fontId="2" fillId="13" borderId="0" xfId="0" applyFont="1" applyFill="1" applyBorder="1"/>
    <xf numFmtId="0" fontId="0" fillId="12" borderId="3" xfId="0" applyFill="1" applyBorder="1" applyAlignment="1">
      <alignment horizontal="center"/>
    </xf>
    <xf numFmtId="165" fontId="0" fillId="10" borderId="3" xfId="2" applyNumberFormat="1" applyFont="1" applyFill="1" applyBorder="1" applyAlignment="1">
      <alignment horizontal="center" vertical="center" wrapText="1"/>
    </xf>
    <xf numFmtId="165" fontId="0" fillId="10" borderId="3" xfId="2" applyNumberFormat="1" applyFont="1" applyFill="1" applyBorder="1" applyAlignment="1">
      <alignment horizontal="center" vertical="center"/>
    </xf>
    <xf numFmtId="0" fontId="10" fillId="7" borderId="14" xfId="0" applyFont="1" applyFill="1" applyBorder="1"/>
    <xf numFmtId="0" fontId="0" fillId="6" borderId="4"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5"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7" xfId="0" applyFont="1" applyFill="1" applyBorder="1" applyAlignment="1">
      <alignment horizontal="left" vertical="center" wrapText="1"/>
    </xf>
    <xf numFmtId="0" fontId="0" fillId="6" borderId="10" xfId="0" applyFont="1" applyFill="1" applyBorder="1" applyAlignment="1">
      <alignment horizontal="left" wrapText="1"/>
    </xf>
    <xf numFmtId="0" fontId="0" fillId="6" borderId="11" xfId="0" applyFont="1" applyFill="1" applyBorder="1" applyAlignment="1">
      <alignment horizontal="left" wrapText="1"/>
    </xf>
    <xf numFmtId="0" fontId="0" fillId="6" borderId="12" xfId="0" applyFont="1" applyFill="1" applyBorder="1" applyAlignment="1">
      <alignment horizontal="left" wrapText="1"/>
    </xf>
    <xf numFmtId="0" fontId="0" fillId="6" borderId="4" xfId="0" applyFont="1" applyFill="1" applyBorder="1" applyAlignment="1">
      <alignment wrapText="1"/>
    </xf>
    <xf numFmtId="0" fontId="0" fillId="6" borderId="0" xfId="0" applyFont="1" applyFill="1" applyBorder="1" applyAlignment="1">
      <alignment wrapText="1"/>
    </xf>
    <xf numFmtId="0" fontId="0" fillId="6" borderId="5" xfId="0" applyFont="1" applyFill="1" applyBorder="1" applyAlignment="1">
      <alignment wrapText="1"/>
    </xf>
    <xf numFmtId="0" fontId="0" fillId="6" borderId="4" xfId="0" applyFont="1" applyFill="1" applyBorder="1" applyAlignment="1">
      <alignment horizontal="left" wrapText="1"/>
    </xf>
    <xf numFmtId="0" fontId="0" fillId="6" borderId="0" xfId="0" applyFont="1" applyFill="1" applyBorder="1" applyAlignment="1">
      <alignment horizontal="left" wrapText="1"/>
    </xf>
    <xf numFmtId="0" fontId="0" fillId="6" borderId="5" xfId="0" applyFont="1" applyFill="1" applyBorder="1" applyAlignment="1">
      <alignment horizontal="left" wrapText="1"/>
    </xf>
    <xf numFmtId="0" fontId="0" fillId="6" borderId="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 xfId="0" applyFont="1" applyFill="1" applyBorder="1" applyAlignment="1">
      <alignment horizontal="left" vertical="top" wrapText="1"/>
    </xf>
    <xf numFmtId="0" fontId="8" fillId="0" borderId="0" xfId="0" applyFont="1" applyAlignment="1">
      <alignment horizontal="left" wrapText="1"/>
    </xf>
    <xf numFmtId="0" fontId="0" fillId="6" borderId="4" xfId="0" applyFont="1" applyFill="1" applyBorder="1" applyAlignment="1">
      <alignment vertical="center" wrapText="1"/>
    </xf>
    <xf numFmtId="0" fontId="0" fillId="6" borderId="0" xfId="0" applyFont="1" applyFill="1" applyBorder="1" applyAlignment="1">
      <alignment vertical="center" wrapText="1"/>
    </xf>
    <xf numFmtId="0" fontId="0" fillId="6" borderId="13" xfId="0" applyFont="1" applyFill="1" applyBorder="1" applyAlignment="1">
      <alignment wrapText="1"/>
    </xf>
    <xf numFmtId="0" fontId="0" fillId="6" borderId="9" xfId="0" applyFont="1" applyFill="1" applyBorder="1" applyAlignment="1">
      <alignment wrapText="1"/>
    </xf>
    <xf numFmtId="0" fontId="0" fillId="9" borderId="3" xfId="0" applyFill="1" applyBorder="1" applyAlignment="1">
      <alignment horizontal="center"/>
    </xf>
    <xf numFmtId="0" fontId="0" fillId="9" borderId="6" xfId="0" applyFill="1" applyBorder="1" applyAlignment="1">
      <alignment horizontal="center"/>
    </xf>
    <xf numFmtId="0" fontId="0" fillId="9" borderId="2" xfId="0" applyFill="1" applyBorder="1" applyAlignment="1">
      <alignment horizontal="center"/>
    </xf>
    <xf numFmtId="0" fontId="1" fillId="6" borderId="10" xfId="0" applyFont="1" applyFill="1" applyBorder="1" applyAlignment="1">
      <alignment horizontal="left" wrapText="1"/>
    </xf>
    <xf numFmtId="0" fontId="1" fillId="6" borderId="11" xfId="0" applyFont="1" applyFill="1" applyBorder="1" applyAlignment="1">
      <alignment horizontal="left" wrapText="1"/>
    </xf>
    <xf numFmtId="0" fontId="12" fillId="5" borderId="0" xfId="0" applyFont="1" applyFill="1" applyAlignment="1">
      <alignment horizontal="center"/>
    </xf>
    <xf numFmtId="0" fontId="11" fillId="5" borderId="0" xfId="0" applyFont="1" applyFill="1" applyAlignment="1">
      <alignment horizontal="center"/>
    </xf>
    <xf numFmtId="0" fontId="13" fillId="5" borderId="0" xfId="0" applyFont="1" applyFill="1" applyAlignment="1">
      <alignment horizontal="center"/>
    </xf>
    <xf numFmtId="0" fontId="7" fillId="8" borderId="4" xfId="0" applyFont="1" applyFill="1" applyBorder="1" applyAlignment="1">
      <alignment horizontal="center"/>
    </xf>
    <xf numFmtId="0" fontId="7" fillId="8" borderId="0" xfId="0" applyFont="1" applyFill="1" applyBorder="1" applyAlignment="1">
      <alignment horizontal="center"/>
    </xf>
    <xf numFmtId="0" fontId="7" fillId="8" borderId="5" xfId="0" applyFont="1" applyFill="1" applyBorder="1" applyAlignment="1">
      <alignment horizontal="center"/>
    </xf>
    <xf numFmtId="0" fontId="1" fillId="0" borderId="1" xfId="0" applyFont="1" applyBorder="1" applyAlignment="1">
      <alignment horizontal="center" wrapText="1"/>
    </xf>
    <xf numFmtId="0" fontId="4" fillId="8" borderId="13" xfId="1" applyFont="1" applyFill="1" applyBorder="1" applyAlignment="1">
      <alignment horizontal="center"/>
    </xf>
    <xf numFmtId="0" fontId="4" fillId="8" borderId="9" xfId="1" applyFont="1" applyFill="1" applyBorder="1" applyAlignment="1">
      <alignment horizontal="center"/>
    </xf>
    <xf numFmtId="0" fontId="4" fillId="8" borderId="7" xfId="1" applyFont="1" applyFill="1" applyBorder="1" applyAlignment="1">
      <alignment horizontal="center"/>
    </xf>
    <xf numFmtId="0" fontId="0" fillId="7" borderId="3" xfId="0" applyFill="1" applyBorder="1" applyAlignment="1">
      <alignment horizontal="center"/>
    </xf>
    <xf numFmtId="0" fontId="0" fillId="7" borderId="2" xfId="0"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1" fillId="7" borderId="10" xfId="0" applyFont="1" applyFill="1" applyBorder="1" applyAlignment="1">
      <alignment horizontal="center"/>
    </xf>
    <xf numFmtId="0" fontId="11" fillId="7" borderId="11" xfId="0" applyFont="1" applyFill="1" applyBorder="1" applyAlignment="1">
      <alignment horizontal="center"/>
    </xf>
    <xf numFmtId="0" fontId="11" fillId="7" borderId="12" xfId="0" applyFont="1" applyFill="1" applyBorder="1" applyAlignment="1">
      <alignment horizontal="center"/>
    </xf>
    <xf numFmtId="0" fontId="1" fillId="7" borderId="4" xfId="0" applyFont="1" applyFill="1" applyBorder="1" applyAlignment="1">
      <alignment horizontal="center"/>
    </xf>
    <xf numFmtId="0" fontId="1" fillId="7" borderId="0" xfId="0" applyFont="1" applyFill="1" applyBorder="1" applyAlignment="1">
      <alignment horizontal="center"/>
    </xf>
    <xf numFmtId="0" fontId="1" fillId="7" borderId="5" xfId="0" applyFont="1" applyFill="1" applyBorder="1" applyAlignment="1">
      <alignment horizontal="center"/>
    </xf>
    <xf numFmtId="0" fontId="5" fillId="7" borderId="4"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0" fillId="7" borderId="0" xfId="0" applyFill="1" applyBorder="1" applyAlignment="1">
      <alignment horizontal="center"/>
    </xf>
    <xf numFmtId="0" fontId="14" fillId="13" borderId="4" xfId="0" applyFont="1" applyFill="1" applyBorder="1" applyAlignment="1">
      <alignment horizontal="center"/>
    </xf>
    <xf numFmtId="0" fontId="14" fillId="13" borderId="5" xfId="0" applyFont="1" applyFill="1" applyBorder="1" applyAlignment="1">
      <alignment horizontal="center"/>
    </xf>
    <xf numFmtId="0" fontId="0" fillId="13" borderId="0" xfId="0" applyFill="1" applyBorder="1" applyAlignment="1">
      <alignment horizontal="center"/>
    </xf>
    <xf numFmtId="0" fontId="0" fillId="7" borderId="4" xfId="0" applyFill="1" applyBorder="1" applyAlignment="1">
      <alignment horizontal="center"/>
    </xf>
    <xf numFmtId="0" fontId="14" fillId="13" borderId="4" xfId="0" applyFont="1" applyFill="1" applyBorder="1" applyAlignment="1">
      <alignment horizontal="left"/>
    </xf>
    <xf numFmtId="0" fontId="14" fillId="13" borderId="0" xfId="0" applyFont="1" applyFill="1" applyBorder="1" applyAlignment="1">
      <alignment horizontal="left"/>
    </xf>
    <xf numFmtId="0" fontId="0" fillId="7" borderId="15" xfId="0" applyFill="1" applyBorder="1" applyAlignment="1">
      <alignment horizontal="left" wrapText="1"/>
    </xf>
    <xf numFmtId="0" fontId="0" fillId="7" borderId="16" xfId="0" applyFill="1" applyBorder="1" applyAlignment="1">
      <alignment horizontal="left" wrapText="1"/>
    </xf>
    <xf numFmtId="0" fontId="0" fillId="7" borderId="17" xfId="0" applyFill="1" applyBorder="1" applyAlignment="1">
      <alignment horizontal="left" wrapText="1"/>
    </xf>
    <xf numFmtId="0" fontId="0" fillId="7" borderId="18" xfId="0" applyFill="1" applyBorder="1" applyAlignment="1">
      <alignment horizontal="left" wrapText="1"/>
    </xf>
    <xf numFmtId="0" fontId="0" fillId="7" borderId="0" xfId="0" applyFill="1" applyBorder="1" applyAlignment="1">
      <alignment horizontal="left" wrapText="1"/>
    </xf>
    <xf numFmtId="0" fontId="0" fillId="7" borderId="19" xfId="0" applyFill="1" applyBorder="1" applyAlignment="1">
      <alignment horizontal="left" wrapText="1"/>
    </xf>
    <xf numFmtId="0" fontId="0" fillId="7" borderId="20" xfId="0" applyFill="1" applyBorder="1" applyAlignment="1">
      <alignment horizontal="left" wrapText="1"/>
    </xf>
    <xf numFmtId="0" fontId="0" fillId="7" borderId="21" xfId="0" applyFill="1" applyBorder="1" applyAlignment="1">
      <alignment horizontal="left" wrapText="1"/>
    </xf>
    <xf numFmtId="0" fontId="0" fillId="7" borderId="22" xfId="0" applyFill="1" applyBorder="1" applyAlignment="1">
      <alignment horizontal="left" wrapText="1"/>
    </xf>
    <xf numFmtId="0" fontId="0" fillId="12" borderId="1" xfId="0" applyFill="1" applyBorder="1" applyAlignment="1">
      <alignment horizontal="center"/>
    </xf>
    <xf numFmtId="0" fontId="6" fillId="4" borderId="13"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0" fillId="7" borderId="1" xfId="0" applyFill="1" applyBorder="1" applyAlignment="1">
      <alignment horizontal="center"/>
    </xf>
    <xf numFmtId="0" fontId="0" fillId="7" borderId="6" xfId="0" applyFill="1" applyBorder="1" applyAlignment="1">
      <alignment horizontal="center"/>
    </xf>
    <xf numFmtId="0" fontId="0" fillId="7" borderId="4" xfId="0" applyFill="1" applyBorder="1" applyAlignment="1">
      <alignment horizontal="center" wrapText="1"/>
    </xf>
    <xf numFmtId="0" fontId="0" fillId="7" borderId="0" xfId="0" applyFill="1" applyBorder="1" applyAlignment="1">
      <alignment horizontal="center" wrapText="1"/>
    </xf>
    <xf numFmtId="0" fontId="15" fillId="0" borderId="0" xfId="0" applyFont="1"/>
  </cellXfs>
  <cellStyles count="3">
    <cellStyle name="Millares" xfId="2" builtinId="3"/>
    <cellStyle name="Normal" xfId="0" builtinId="0"/>
    <cellStyle name="Normal 8"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38100</xdr:rowOff>
    </xdr:from>
    <xdr:to>
      <xdr:col>12</xdr:col>
      <xdr:colOff>342900</xdr:colOff>
      <xdr:row>7</xdr:row>
      <xdr:rowOff>19050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4325" y="666750"/>
          <a:ext cx="3448050" cy="10668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7"/>
  <sheetViews>
    <sheetView tabSelected="1" workbookViewId="0">
      <selection activeCell="O8" sqref="O8"/>
    </sheetView>
  </sheetViews>
  <sheetFormatPr baseColWidth="10" defaultRowHeight="15" x14ac:dyDescent="0.25"/>
  <cols>
    <col min="1" max="1" width="6.5703125" customWidth="1"/>
    <col min="2" max="2" width="15" customWidth="1"/>
    <col min="4" max="4" width="13.7109375" customWidth="1"/>
    <col min="6" max="6" width="14.7109375" customWidth="1"/>
    <col min="8" max="8" width="20" customWidth="1"/>
    <col min="9" max="9" width="14.7109375" customWidth="1"/>
    <col min="10" max="10" width="15.140625" customWidth="1"/>
    <col min="11" max="11" width="13.85546875" customWidth="1"/>
    <col min="12" max="12" width="17.5703125" customWidth="1"/>
    <col min="13" max="13" width="12.28515625" customWidth="1"/>
  </cols>
  <sheetData>
    <row r="1" spans="1:13" ht="29.25" x14ac:dyDescent="0.6">
      <c r="A1" s="58" t="s">
        <v>0</v>
      </c>
      <c r="B1" s="58"/>
      <c r="C1" s="58"/>
      <c r="D1" s="58"/>
      <c r="E1" s="58"/>
      <c r="F1" s="58"/>
      <c r="G1" s="58"/>
      <c r="H1" s="58"/>
      <c r="I1" s="58"/>
      <c r="J1" s="58"/>
      <c r="K1" s="58"/>
      <c r="L1" s="58"/>
      <c r="M1" s="58"/>
    </row>
    <row r="2" spans="1:13" ht="26.25" x14ac:dyDescent="0.55000000000000004">
      <c r="A2" s="59" t="s">
        <v>1</v>
      </c>
      <c r="B2" s="59"/>
      <c r="C2" s="59"/>
      <c r="D2" s="59"/>
      <c r="E2" s="59"/>
      <c r="F2" s="59"/>
      <c r="G2" s="59"/>
      <c r="H2" s="59"/>
      <c r="I2" s="59"/>
      <c r="J2" s="59"/>
      <c r="K2" s="59"/>
      <c r="L2" s="59"/>
      <c r="M2" s="59"/>
    </row>
    <row r="3" spans="1:13" ht="22.5" x14ac:dyDescent="0.45">
      <c r="A3" s="60" t="s">
        <v>2</v>
      </c>
      <c r="B3" s="60"/>
      <c r="C3" s="60"/>
      <c r="D3" s="60"/>
      <c r="E3" s="60"/>
      <c r="F3" s="60"/>
      <c r="G3" s="60"/>
      <c r="H3" s="60"/>
      <c r="I3" s="60"/>
      <c r="J3" s="60"/>
      <c r="K3" s="60"/>
      <c r="L3" s="60"/>
      <c r="M3" s="60"/>
    </row>
    <row r="4" spans="1:13" ht="18" customHeight="1" x14ac:dyDescent="0.3">
      <c r="A4" s="82" t="s">
        <v>3</v>
      </c>
      <c r="B4" s="83"/>
      <c r="C4" s="105" t="s">
        <v>104</v>
      </c>
      <c r="D4" s="86" t="s">
        <v>105</v>
      </c>
      <c r="E4" s="87"/>
      <c r="F4" s="87"/>
      <c r="G4" s="87"/>
      <c r="H4" s="87"/>
      <c r="I4" s="87"/>
      <c r="J4" s="87"/>
      <c r="K4" s="87"/>
      <c r="L4" s="87"/>
      <c r="M4" s="87"/>
    </row>
    <row r="5" spans="1:13" x14ac:dyDescent="0.25">
      <c r="A5" s="23"/>
      <c r="B5" s="23"/>
      <c r="C5" s="23"/>
      <c r="D5" s="23"/>
      <c r="E5" s="23"/>
      <c r="F5" s="23"/>
      <c r="G5" s="23"/>
      <c r="H5" s="23"/>
      <c r="I5" s="23"/>
      <c r="J5" s="23"/>
      <c r="K5" s="23"/>
      <c r="L5" s="23"/>
      <c r="M5" s="23"/>
    </row>
    <row r="6" spans="1:13" x14ac:dyDescent="0.25">
      <c r="A6" s="84"/>
      <c r="B6" s="84"/>
      <c r="C6" s="24"/>
      <c r="D6" s="24"/>
      <c r="E6" s="23"/>
      <c r="F6" s="23"/>
      <c r="G6" s="23"/>
      <c r="H6" s="23"/>
      <c r="I6" s="23"/>
      <c r="J6" s="23"/>
      <c r="K6" s="23"/>
      <c r="L6" s="23"/>
      <c r="M6" s="23"/>
    </row>
    <row r="7" spans="1:13" x14ac:dyDescent="0.25">
      <c r="A7" s="84"/>
      <c r="B7" s="84"/>
      <c r="C7" s="25"/>
      <c r="D7" s="24"/>
      <c r="E7" s="23"/>
      <c r="F7" s="23"/>
      <c r="G7" s="23"/>
      <c r="H7" s="23"/>
      <c r="I7" s="23"/>
      <c r="J7" s="23"/>
      <c r="K7" s="23"/>
      <c r="L7" s="23"/>
      <c r="M7" s="23"/>
    </row>
    <row r="8" spans="1:13" x14ac:dyDescent="0.25">
      <c r="A8" s="23"/>
      <c r="B8" s="23"/>
      <c r="C8" s="23"/>
      <c r="D8" s="23"/>
      <c r="E8" s="23"/>
      <c r="F8" s="23"/>
      <c r="G8" s="23"/>
      <c r="H8" s="23"/>
      <c r="I8" s="23"/>
      <c r="J8" s="23"/>
      <c r="K8" s="23"/>
      <c r="L8" s="23"/>
      <c r="M8" s="23"/>
    </row>
    <row r="9" spans="1:13" ht="26.25" x14ac:dyDescent="0.55000000000000004">
      <c r="A9" s="73" t="s">
        <v>4</v>
      </c>
      <c r="B9" s="74"/>
      <c r="C9" s="74"/>
      <c r="D9" s="74"/>
      <c r="E9" s="74"/>
      <c r="F9" s="74"/>
      <c r="G9" s="75"/>
      <c r="H9" s="73" t="s">
        <v>41</v>
      </c>
      <c r="I9" s="74"/>
      <c r="J9" s="74"/>
      <c r="K9" s="74"/>
      <c r="L9" s="74"/>
      <c r="M9" s="75"/>
    </row>
    <row r="10" spans="1:13" x14ac:dyDescent="0.25">
      <c r="A10" s="3"/>
      <c r="B10" s="4"/>
      <c r="C10" s="4"/>
      <c r="D10" s="4"/>
      <c r="E10" s="4"/>
      <c r="F10" s="4"/>
      <c r="G10" s="5"/>
      <c r="H10" s="3"/>
      <c r="I10" s="4"/>
      <c r="J10" s="4"/>
      <c r="K10" s="4"/>
      <c r="L10" s="4"/>
      <c r="M10" s="5"/>
    </row>
    <row r="11" spans="1:13" x14ac:dyDescent="0.25">
      <c r="A11" s="85" t="s">
        <v>5</v>
      </c>
      <c r="B11" s="81"/>
      <c r="C11" s="81"/>
      <c r="D11" s="81"/>
      <c r="E11" s="81"/>
      <c r="F11" s="81"/>
      <c r="G11" s="5"/>
      <c r="H11" s="76" t="s">
        <v>42</v>
      </c>
      <c r="I11" s="77"/>
      <c r="J11" s="77"/>
      <c r="K11" s="77"/>
      <c r="L11" s="77"/>
      <c r="M11" s="78"/>
    </row>
    <row r="12" spans="1:13" x14ac:dyDescent="0.25">
      <c r="A12" s="3"/>
      <c r="B12" s="4"/>
      <c r="C12" s="4"/>
      <c r="D12" s="4"/>
      <c r="E12" s="4"/>
      <c r="F12" s="4"/>
      <c r="G12" s="5"/>
      <c r="H12" s="3"/>
      <c r="I12" s="4"/>
      <c r="J12" s="4"/>
      <c r="K12" s="4"/>
      <c r="L12" s="4"/>
      <c r="M12" s="5"/>
    </row>
    <row r="13" spans="1:13" x14ac:dyDescent="0.25">
      <c r="A13" s="53" t="s">
        <v>31</v>
      </c>
      <c r="B13" s="54"/>
      <c r="C13" s="55"/>
      <c r="D13" s="101" t="s">
        <v>30</v>
      </c>
      <c r="E13" s="101"/>
      <c r="F13" s="4"/>
      <c r="G13" s="5"/>
      <c r="H13" s="53" t="s">
        <v>31</v>
      </c>
      <c r="I13" s="54"/>
      <c r="J13" s="55"/>
      <c r="K13" s="101" t="s">
        <v>30</v>
      </c>
      <c r="L13" s="101"/>
      <c r="M13" s="5"/>
    </row>
    <row r="14" spans="1:13" x14ac:dyDescent="0.25">
      <c r="A14" s="68" t="s">
        <v>43</v>
      </c>
      <c r="B14" s="102"/>
      <c r="C14" s="69"/>
      <c r="D14" s="101" t="s">
        <v>22</v>
      </c>
      <c r="E14" s="101"/>
      <c r="F14" s="4"/>
      <c r="G14" s="5"/>
      <c r="H14" s="68" t="s">
        <v>49</v>
      </c>
      <c r="I14" s="102"/>
      <c r="J14" s="69"/>
      <c r="K14" s="101" t="s">
        <v>44</v>
      </c>
      <c r="L14" s="101"/>
      <c r="M14" s="5"/>
    </row>
    <row r="15" spans="1:13" x14ac:dyDescent="0.25">
      <c r="A15" s="3"/>
      <c r="B15" s="4"/>
      <c r="C15" s="4"/>
      <c r="D15" s="4"/>
      <c r="E15" s="4"/>
      <c r="F15" s="4"/>
      <c r="G15" s="5"/>
      <c r="H15" s="3"/>
      <c r="I15" s="4"/>
      <c r="J15" s="4"/>
      <c r="K15" s="4"/>
      <c r="L15" s="4"/>
      <c r="M15" s="5"/>
    </row>
    <row r="16" spans="1:13" ht="21.75" customHeight="1" x14ac:dyDescent="0.25">
      <c r="A16" s="53" t="s">
        <v>6</v>
      </c>
      <c r="B16" s="54"/>
      <c r="C16" s="54"/>
      <c r="D16" s="55"/>
      <c r="E16" s="4"/>
      <c r="F16" s="4"/>
      <c r="G16" s="5"/>
      <c r="H16" s="3"/>
      <c r="I16" s="4"/>
      <c r="J16" s="4"/>
      <c r="K16" s="64" t="s">
        <v>34</v>
      </c>
      <c r="L16" s="4"/>
      <c r="M16" s="5"/>
    </row>
    <row r="17" spans="1:13" x14ac:dyDescent="0.25">
      <c r="A17" s="6" t="s">
        <v>29</v>
      </c>
      <c r="B17" s="6" t="s">
        <v>7</v>
      </c>
      <c r="C17" s="6" t="s">
        <v>8</v>
      </c>
      <c r="D17" s="6" t="s">
        <v>9</v>
      </c>
      <c r="E17" s="4"/>
      <c r="F17" s="4"/>
      <c r="G17" s="5"/>
      <c r="H17" s="70" t="s">
        <v>46</v>
      </c>
      <c r="I17" s="71"/>
      <c r="J17" s="72"/>
      <c r="K17" s="64"/>
      <c r="L17" s="4"/>
      <c r="M17" s="5"/>
    </row>
    <row r="18" spans="1:13" ht="15.75" x14ac:dyDescent="0.25">
      <c r="A18" s="6" t="s">
        <v>10</v>
      </c>
      <c r="B18" s="6" t="s">
        <v>16</v>
      </c>
      <c r="C18" s="6" t="s">
        <v>19</v>
      </c>
      <c r="D18" s="6" t="s">
        <v>23</v>
      </c>
      <c r="E18" s="4"/>
      <c r="F18" s="4"/>
      <c r="G18" s="5"/>
      <c r="H18" s="65" t="s">
        <v>45</v>
      </c>
      <c r="I18" s="66"/>
      <c r="J18" s="67"/>
      <c r="K18" s="22" t="e">
        <f>8370*C4</f>
        <v>#VALUE!</v>
      </c>
      <c r="L18" s="4"/>
      <c r="M18" s="5"/>
    </row>
    <row r="19" spans="1:13" x14ac:dyDescent="0.25">
      <c r="A19" s="6" t="s">
        <v>11</v>
      </c>
      <c r="B19" s="6" t="s">
        <v>16</v>
      </c>
      <c r="C19" s="6" t="s">
        <v>20</v>
      </c>
      <c r="D19" s="6" t="s">
        <v>24</v>
      </c>
      <c r="E19" s="4"/>
      <c r="F19" s="4"/>
      <c r="G19" s="5"/>
      <c r="H19" s="3"/>
      <c r="I19" s="4"/>
      <c r="J19" s="4"/>
      <c r="K19" s="4"/>
      <c r="L19" s="64" t="s">
        <v>34</v>
      </c>
      <c r="M19" s="5"/>
    </row>
    <row r="20" spans="1:13" ht="20.25" customHeight="1" x14ac:dyDescent="0.25">
      <c r="A20" s="6" t="s">
        <v>12</v>
      </c>
      <c r="B20" s="6" t="s">
        <v>17</v>
      </c>
      <c r="C20" s="6" t="s">
        <v>19</v>
      </c>
      <c r="D20" s="6" t="s">
        <v>25</v>
      </c>
      <c r="E20" s="4"/>
      <c r="F20" s="4"/>
      <c r="G20" s="5"/>
      <c r="H20" s="3"/>
      <c r="I20" s="4"/>
      <c r="J20" s="4"/>
      <c r="K20" s="4"/>
      <c r="L20" s="64"/>
      <c r="M20" s="5"/>
    </row>
    <row r="21" spans="1:13" ht="15.75" x14ac:dyDescent="0.25">
      <c r="A21" s="6" t="s">
        <v>13</v>
      </c>
      <c r="B21" s="6" t="s">
        <v>17</v>
      </c>
      <c r="C21" s="6" t="s">
        <v>21</v>
      </c>
      <c r="D21" s="6" t="s">
        <v>26</v>
      </c>
      <c r="E21" s="4"/>
      <c r="F21" s="4"/>
      <c r="G21" s="5"/>
      <c r="H21" s="68" t="s">
        <v>48</v>
      </c>
      <c r="I21" s="69"/>
      <c r="J21" s="2"/>
      <c r="K21" s="1" t="s">
        <v>47</v>
      </c>
      <c r="L21" s="22" t="e">
        <f>6000*C4*SQRT(J21)</f>
        <v>#VALUE!</v>
      </c>
      <c r="M21" s="5"/>
    </row>
    <row r="22" spans="1:13" ht="15.75" thickBot="1" x14ac:dyDescent="0.3">
      <c r="A22" s="6" t="s">
        <v>14</v>
      </c>
      <c r="B22" s="6" t="s">
        <v>17</v>
      </c>
      <c r="C22" s="6" t="s">
        <v>20</v>
      </c>
      <c r="D22" s="6" t="s">
        <v>27</v>
      </c>
      <c r="E22" s="4"/>
      <c r="F22" s="4"/>
      <c r="G22" s="5"/>
      <c r="H22" s="3"/>
      <c r="I22" s="4"/>
      <c r="J22" s="4"/>
      <c r="K22" s="4"/>
      <c r="L22" s="4"/>
      <c r="M22" s="5"/>
    </row>
    <row r="23" spans="1:13" ht="19.5" thickBot="1" x14ac:dyDescent="0.35">
      <c r="A23" s="6" t="s">
        <v>15</v>
      </c>
      <c r="B23" s="7" t="s">
        <v>18</v>
      </c>
      <c r="C23" s="8"/>
      <c r="D23" s="6" t="s">
        <v>28</v>
      </c>
      <c r="E23" s="4"/>
      <c r="F23" s="4"/>
      <c r="G23" s="5"/>
      <c r="H23" s="97" t="s">
        <v>86</v>
      </c>
      <c r="I23" s="97"/>
      <c r="J23" s="26" t="s">
        <v>87</v>
      </c>
      <c r="K23" s="29" t="s">
        <v>103</v>
      </c>
      <c r="L23" s="4"/>
      <c r="M23" s="5"/>
    </row>
    <row r="24" spans="1:13" x14ac:dyDescent="0.25">
      <c r="A24" s="3"/>
      <c r="B24" s="4"/>
      <c r="C24" s="4"/>
      <c r="D24" s="4"/>
      <c r="E24" s="4"/>
      <c r="F24" s="4"/>
      <c r="G24" s="5"/>
      <c r="H24" s="17" t="s">
        <v>58</v>
      </c>
      <c r="I24" s="17" t="s">
        <v>59</v>
      </c>
      <c r="J24" s="27">
        <v>5000</v>
      </c>
      <c r="K24" s="88" t="s">
        <v>101</v>
      </c>
      <c r="L24" s="89"/>
      <c r="M24" s="90"/>
    </row>
    <row r="25" spans="1:13" ht="15" customHeight="1" x14ac:dyDescent="0.25">
      <c r="A25" s="103"/>
      <c r="B25" s="104"/>
      <c r="C25" s="104"/>
      <c r="D25" s="64" t="s">
        <v>32</v>
      </c>
      <c r="E25" s="81"/>
      <c r="F25" s="64" t="s">
        <v>34</v>
      </c>
      <c r="G25" s="5"/>
      <c r="H25" s="17" t="s">
        <v>60</v>
      </c>
      <c r="I25" s="17" t="s">
        <v>61</v>
      </c>
      <c r="J25" s="28">
        <v>10000</v>
      </c>
      <c r="K25" s="91"/>
      <c r="L25" s="92"/>
      <c r="M25" s="93"/>
    </row>
    <row r="26" spans="1:13" x14ac:dyDescent="0.25">
      <c r="A26" s="103"/>
      <c r="B26" s="104"/>
      <c r="C26" s="104"/>
      <c r="D26" s="64"/>
      <c r="E26" s="81"/>
      <c r="F26" s="64"/>
      <c r="G26" s="5"/>
      <c r="H26" s="17" t="s">
        <v>62</v>
      </c>
      <c r="I26" s="17" t="s">
        <v>63</v>
      </c>
      <c r="J26" s="28">
        <v>10000</v>
      </c>
      <c r="K26" s="91"/>
      <c r="L26" s="92"/>
      <c r="M26" s="93"/>
    </row>
    <row r="27" spans="1:13" ht="27" customHeight="1" x14ac:dyDescent="0.25">
      <c r="A27" s="79" t="s">
        <v>35</v>
      </c>
      <c r="B27" s="80"/>
      <c r="C27" s="80"/>
      <c r="D27" s="2">
        <v>300</v>
      </c>
      <c r="E27" s="9" t="s">
        <v>33</v>
      </c>
      <c r="F27" s="22" t="e">
        <f>160*C4*SQRT(D27)+12.5*C4*D27</f>
        <v>#VALUE!</v>
      </c>
      <c r="G27" s="5"/>
      <c r="H27" s="17" t="s">
        <v>64</v>
      </c>
      <c r="I27" s="17" t="s">
        <v>65</v>
      </c>
      <c r="J27" s="28">
        <v>15000</v>
      </c>
      <c r="K27" s="91"/>
      <c r="L27" s="92"/>
      <c r="M27" s="93"/>
    </row>
    <row r="28" spans="1:13" ht="27" customHeight="1" x14ac:dyDescent="0.25">
      <c r="A28" s="79" t="s">
        <v>36</v>
      </c>
      <c r="B28" s="80"/>
      <c r="C28" s="80"/>
      <c r="D28" s="2">
        <v>300</v>
      </c>
      <c r="E28" s="9" t="s">
        <v>33</v>
      </c>
      <c r="F28" s="22" t="e">
        <f>160*C4*SQRT(D28)+9*C4*D28</f>
        <v>#VALUE!</v>
      </c>
      <c r="G28" s="5"/>
      <c r="H28" s="17" t="s">
        <v>66</v>
      </c>
      <c r="I28" s="17" t="s">
        <v>67</v>
      </c>
      <c r="J28" s="28">
        <v>15000</v>
      </c>
      <c r="K28" s="91"/>
      <c r="L28" s="92"/>
      <c r="M28" s="93"/>
    </row>
    <row r="29" spans="1:13" ht="27" customHeight="1" thickBot="1" x14ac:dyDescent="0.3">
      <c r="A29" s="79" t="s">
        <v>37</v>
      </c>
      <c r="B29" s="80"/>
      <c r="C29" s="80"/>
      <c r="D29" s="2">
        <v>300</v>
      </c>
      <c r="E29" s="9" t="s">
        <v>33</v>
      </c>
      <c r="F29" s="22" t="e">
        <f>160*C4*SQRT(D29)+5.6*C4*D29</f>
        <v>#VALUE!</v>
      </c>
      <c r="G29" s="5"/>
      <c r="H29" s="17" t="s">
        <v>68</v>
      </c>
      <c r="I29" s="17" t="s">
        <v>69</v>
      </c>
      <c r="J29" s="28">
        <v>15000</v>
      </c>
      <c r="K29" s="91"/>
      <c r="L29" s="92"/>
      <c r="M29" s="93"/>
    </row>
    <row r="30" spans="1:13" ht="27" customHeight="1" x14ac:dyDescent="0.25">
      <c r="A30" s="79" t="s">
        <v>38</v>
      </c>
      <c r="B30" s="80"/>
      <c r="C30" s="80"/>
      <c r="D30" s="2">
        <v>300</v>
      </c>
      <c r="E30" s="9" t="s">
        <v>33</v>
      </c>
      <c r="F30" s="22" t="e">
        <f>160*C4*SQRT(D30)+2.8*C4*D30</f>
        <v>#VALUE!</v>
      </c>
      <c r="G30" s="5"/>
      <c r="H30" s="17" t="s">
        <v>70</v>
      </c>
      <c r="I30" s="17" t="s">
        <v>71</v>
      </c>
      <c r="J30" s="28">
        <v>20000</v>
      </c>
      <c r="K30" s="88" t="s">
        <v>102</v>
      </c>
      <c r="L30" s="89"/>
      <c r="M30" s="90"/>
    </row>
    <row r="31" spans="1:13" ht="27" customHeight="1" x14ac:dyDescent="0.25">
      <c r="A31" s="79" t="s">
        <v>39</v>
      </c>
      <c r="B31" s="80"/>
      <c r="C31" s="80"/>
      <c r="D31" s="2">
        <v>300</v>
      </c>
      <c r="E31" s="9" t="s">
        <v>33</v>
      </c>
      <c r="F31" s="22" t="e">
        <f>160*C4*SQRT(D31)+2*C4*D31</f>
        <v>#VALUE!</v>
      </c>
      <c r="G31" s="5"/>
      <c r="H31" s="17" t="s">
        <v>72</v>
      </c>
      <c r="I31" s="17" t="s">
        <v>73</v>
      </c>
      <c r="J31" s="28">
        <v>20000</v>
      </c>
      <c r="K31" s="91"/>
      <c r="L31" s="92"/>
      <c r="M31" s="93"/>
    </row>
    <row r="32" spans="1:13" ht="27" customHeight="1" x14ac:dyDescent="0.25">
      <c r="A32" s="79" t="s">
        <v>40</v>
      </c>
      <c r="B32" s="80"/>
      <c r="C32" s="80"/>
      <c r="D32" s="2">
        <v>300</v>
      </c>
      <c r="E32" s="9" t="s">
        <v>33</v>
      </c>
      <c r="F32" s="22" t="e">
        <f>(160*C4*SQRT(D32))+D32*C4*0.7</f>
        <v>#VALUE!</v>
      </c>
      <c r="G32" s="5"/>
      <c r="H32" s="17" t="s">
        <v>74</v>
      </c>
      <c r="I32" s="17" t="s">
        <v>75</v>
      </c>
      <c r="J32" s="28">
        <v>20000</v>
      </c>
      <c r="K32" s="91"/>
      <c r="L32" s="92"/>
      <c r="M32" s="93"/>
    </row>
    <row r="33" spans="1:13" x14ac:dyDescent="0.25">
      <c r="A33" s="3"/>
      <c r="B33" s="4"/>
      <c r="C33" s="4"/>
      <c r="D33" s="4"/>
      <c r="E33" s="4"/>
      <c r="F33" s="4"/>
      <c r="G33" s="5"/>
      <c r="H33" s="17" t="s">
        <v>76</v>
      </c>
      <c r="I33" s="17" t="s">
        <v>77</v>
      </c>
      <c r="J33" s="28">
        <v>20000</v>
      </c>
      <c r="K33" s="91"/>
      <c r="L33" s="92"/>
      <c r="M33" s="93"/>
    </row>
    <row r="34" spans="1:13" x14ac:dyDescent="0.25">
      <c r="A34" s="3"/>
      <c r="B34" s="4"/>
      <c r="C34" s="4"/>
      <c r="D34" s="4"/>
      <c r="E34" s="4"/>
      <c r="F34" s="4"/>
      <c r="G34" s="5"/>
      <c r="H34" s="17" t="s">
        <v>78</v>
      </c>
      <c r="I34" s="17" t="s">
        <v>79</v>
      </c>
      <c r="J34" s="28">
        <v>20000</v>
      </c>
      <c r="K34" s="91"/>
      <c r="L34" s="92"/>
      <c r="M34" s="93"/>
    </row>
    <row r="35" spans="1:13" x14ac:dyDescent="0.25">
      <c r="A35" s="3"/>
      <c r="B35" s="4"/>
      <c r="C35" s="4"/>
      <c r="D35" s="4"/>
      <c r="E35" s="4"/>
      <c r="F35" s="4"/>
      <c r="G35" s="5"/>
      <c r="H35" s="17" t="s">
        <v>80</v>
      </c>
      <c r="I35" s="17" t="s">
        <v>81</v>
      </c>
      <c r="J35" s="28">
        <v>30000</v>
      </c>
      <c r="K35" s="91"/>
      <c r="L35" s="92"/>
      <c r="M35" s="93"/>
    </row>
    <row r="36" spans="1:13" x14ac:dyDescent="0.25">
      <c r="A36" s="3"/>
      <c r="B36" s="4"/>
      <c r="C36" s="4"/>
      <c r="D36" s="4"/>
      <c r="E36" s="4"/>
      <c r="F36" s="4"/>
      <c r="G36" s="5"/>
      <c r="H36" s="17" t="s">
        <v>82</v>
      </c>
      <c r="I36" s="17" t="s">
        <v>83</v>
      </c>
      <c r="J36" s="28">
        <v>30000</v>
      </c>
      <c r="K36" s="91"/>
      <c r="L36" s="92"/>
      <c r="M36" s="93"/>
    </row>
    <row r="37" spans="1:13" ht="15.75" thickBot="1" x14ac:dyDescent="0.3">
      <c r="A37" s="3"/>
      <c r="B37" s="4"/>
      <c r="C37" s="4"/>
      <c r="D37" s="4"/>
      <c r="E37" s="4"/>
      <c r="F37" s="4"/>
      <c r="G37" s="5"/>
      <c r="H37" s="17" t="s">
        <v>84</v>
      </c>
      <c r="I37" s="17" t="s">
        <v>85</v>
      </c>
      <c r="J37" s="28">
        <v>30000</v>
      </c>
      <c r="K37" s="94"/>
      <c r="L37" s="95"/>
      <c r="M37" s="96"/>
    </row>
    <row r="38" spans="1:13" ht="21" x14ac:dyDescent="0.35">
      <c r="A38" s="61" t="s">
        <v>50</v>
      </c>
      <c r="B38" s="62"/>
      <c r="C38" s="62"/>
      <c r="D38" s="62"/>
      <c r="E38" s="62"/>
      <c r="F38" s="62"/>
      <c r="G38" s="63"/>
      <c r="H38" s="17" t="s">
        <v>99</v>
      </c>
      <c r="I38" s="17" t="s">
        <v>100</v>
      </c>
      <c r="J38" s="21">
        <v>50000</v>
      </c>
      <c r="K38" s="12"/>
      <c r="L38" s="12"/>
      <c r="M38" s="13"/>
    </row>
    <row r="39" spans="1:13" ht="31.5" customHeight="1" x14ac:dyDescent="0.25">
      <c r="A39" s="98" t="s">
        <v>88</v>
      </c>
      <c r="B39" s="99"/>
      <c r="C39" s="99"/>
      <c r="D39" s="99"/>
      <c r="E39" s="99"/>
      <c r="F39" s="99"/>
      <c r="G39" s="100"/>
      <c r="H39" s="14"/>
      <c r="I39" s="15"/>
      <c r="J39" s="15"/>
      <c r="K39" s="15"/>
      <c r="L39" s="15"/>
      <c r="M39" s="16"/>
    </row>
    <row r="40" spans="1:13" ht="31.5" customHeight="1" x14ac:dyDescent="0.25">
      <c r="A40" s="56" t="s">
        <v>90</v>
      </c>
      <c r="B40" s="57"/>
      <c r="C40" s="57"/>
      <c r="D40" s="57"/>
      <c r="E40" s="57"/>
      <c r="F40" s="57"/>
      <c r="G40" s="57"/>
      <c r="H40" s="36" t="s">
        <v>94</v>
      </c>
      <c r="I40" s="37"/>
      <c r="J40" s="37"/>
      <c r="K40" s="37"/>
      <c r="L40" s="37"/>
      <c r="M40" s="38"/>
    </row>
    <row r="41" spans="1:13" ht="42" customHeight="1" x14ac:dyDescent="0.25">
      <c r="A41" s="30" t="s">
        <v>51</v>
      </c>
      <c r="B41" s="31"/>
      <c r="C41" s="31"/>
      <c r="D41" s="31"/>
      <c r="E41" s="31"/>
      <c r="F41" s="31"/>
      <c r="G41" s="31"/>
      <c r="H41" s="39" t="s">
        <v>53</v>
      </c>
      <c r="I41" s="40"/>
      <c r="J41" s="40"/>
      <c r="K41" s="40"/>
      <c r="L41" s="40"/>
      <c r="M41" s="41"/>
    </row>
    <row r="42" spans="1:13" ht="30.75" customHeight="1" x14ac:dyDescent="0.25">
      <c r="A42" s="30" t="s">
        <v>52</v>
      </c>
      <c r="B42" s="31"/>
      <c r="C42" s="31"/>
      <c r="D42" s="31"/>
      <c r="E42" s="31"/>
      <c r="F42" s="31"/>
      <c r="G42" s="31"/>
      <c r="H42" s="42" t="s">
        <v>54</v>
      </c>
      <c r="I42" s="43"/>
      <c r="J42" s="43"/>
      <c r="K42" s="43"/>
      <c r="L42" s="43"/>
      <c r="M42" s="44"/>
    </row>
    <row r="43" spans="1:13" ht="28.5" customHeight="1" x14ac:dyDescent="0.25">
      <c r="A43" s="30" t="s">
        <v>56</v>
      </c>
      <c r="B43" s="31"/>
      <c r="C43" s="31"/>
      <c r="D43" s="31"/>
      <c r="E43" s="31"/>
      <c r="F43" s="31"/>
      <c r="G43" s="31"/>
      <c r="H43" s="18"/>
      <c r="I43" s="19"/>
      <c r="J43" s="19"/>
      <c r="K43" s="19"/>
      <c r="L43" s="19"/>
      <c r="M43" s="20"/>
    </row>
    <row r="44" spans="1:13" ht="45.75" customHeight="1" x14ac:dyDescent="0.25">
      <c r="A44" s="42" t="s">
        <v>55</v>
      </c>
      <c r="B44" s="43"/>
      <c r="C44" s="43"/>
      <c r="D44" s="43"/>
      <c r="E44" s="43"/>
      <c r="F44" s="43"/>
      <c r="G44" s="43"/>
      <c r="H44" s="45" t="s">
        <v>57</v>
      </c>
      <c r="I44" s="46"/>
      <c r="J44" s="46"/>
      <c r="K44" s="46"/>
      <c r="L44" s="46"/>
      <c r="M44" s="47"/>
    </row>
    <row r="45" spans="1:13" ht="47.25" customHeight="1" x14ac:dyDescent="0.25">
      <c r="A45" s="42" t="s">
        <v>91</v>
      </c>
      <c r="B45" s="43"/>
      <c r="C45" s="43"/>
      <c r="D45" s="43"/>
      <c r="E45" s="43"/>
      <c r="F45" s="43"/>
      <c r="G45" s="43"/>
      <c r="H45" s="45" t="s">
        <v>95</v>
      </c>
      <c r="I45" s="46"/>
      <c r="J45" s="46"/>
      <c r="K45" s="46"/>
      <c r="L45" s="46"/>
      <c r="M45" s="47"/>
    </row>
    <row r="46" spans="1:13" ht="59.25" customHeight="1" x14ac:dyDescent="0.25">
      <c r="A46" s="42" t="s">
        <v>92</v>
      </c>
      <c r="B46" s="43"/>
      <c r="C46" s="43"/>
      <c r="D46" s="43"/>
      <c r="E46" s="43"/>
      <c r="F46" s="43"/>
      <c r="G46" s="43"/>
      <c r="H46" s="45" t="s">
        <v>96</v>
      </c>
      <c r="I46" s="46"/>
      <c r="J46" s="46"/>
      <c r="K46" s="46"/>
      <c r="L46" s="46"/>
      <c r="M46" s="47"/>
    </row>
    <row r="47" spans="1:13" ht="72" customHeight="1" x14ac:dyDescent="0.25">
      <c r="A47" s="49" t="s">
        <v>93</v>
      </c>
      <c r="B47" s="50"/>
      <c r="C47" s="50"/>
      <c r="D47" s="50"/>
      <c r="E47" s="50"/>
      <c r="F47" s="50"/>
      <c r="G47" s="50"/>
      <c r="H47" s="30" t="s">
        <v>97</v>
      </c>
      <c r="I47" s="31"/>
      <c r="J47" s="31"/>
      <c r="K47" s="31"/>
      <c r="L47" s="31"/>
      <c r="M47" s="32"/>
    </row>
    <row r="48" spans="1:13" ht="17.25" customHeight="1" x14ac:dyDescent="0.25">
      <c r="A48" s="39" t="s">
        <v>89</v>
      </c>
      <c r="B48" s="40"/>
      <c r="C48" s="40"/>
      <c r="D48" s="40"/>
      <c r="E48" s="40"/>
      <c r="F48" s="40"/>
      <c r="G48" s="40"/>
      <c r="H48" s="30" t="s">
        <v>98</v>
      </c>
      <c r="I48" s="31"/>
      <c r="J48" s="31"/>
      <c r="K48" s="31"/>
      <c r="L48" s="31"/>
      <c r="M48" s="32"/>
    </row>
    <row r="49" spans="1:13" ht="15" customHeight="1" x14ac:dyDescent="0.25">
      <c r="A49" s="51"/>
      <c r="B49" s="52"/>
      <c r="C49" s="52"/>
      <c r="D49" s="52"/>
      <c r="E49" s="52"/>
      <c r="F49" s="52"/>
      <c r="G49" s="52"/>
      <c r="H49" s="33"/>
      <c r="I49" s="34"/>
      <c r="J49" s="34"/>
      <c r="K49" s="34"/>
      <c r="L49" s="34"/>
      <c r="M49" s="35"/>
    </row>
    <row r="50" spans="1:13" ht="15" customHeight="1" x14ac:dyDescent="0.25">
      <c r="A50" s="10"/>
      <c r="B50" s="11"/>
      <c r="C50" s="11"/>
      <c r="D50" s="11"/>
      <c r="E50" s="11"/>
      <c r="F50" s="11"/>
      <c r="G50" s="11"/>
    </row>
    <row r="51" spans="1:13" x14ac:dyDescent="0.25">
      <c r="A51" s="10"/>
      <c r="B51" s="11"/>
      <c r="C51" s="11"/>
      <c r="D51" s="11"/>
      <c r="E51" s="11"/>
      <c r="F51" s="11"/>
      <c r="G51" s="11"/>
    </row>
    <row r="54" spans="1:13" x14ac:dyDescent="0.25">
      <c r="A54" s="10"/>
      <c r="B54" s="11"/>
      <c r="C54" s="11"/>
      <c r="D54" s="11"/>
      <c r="E54" s="11"/>
      <c r="F54" s="11"/>
      <c r="G54" s="11"/>
    </row>
    <row r="55" spans="1:13" x14ac:dyDescent="0.25">
      <c r="A55" s="48"/>
      <c r="B55" s="48"/>
      <c r="C55" s="48"/>
      <c r="D55" s="48"/>
      <c r="E55" s="48"/>
      <c r="F55" s="48"/>
      <c r="G55" s="48"/>
    </row>
    <row r="56" spans="1:13" x14ac:dyDescent="0.25">
      <c r="A56" s="48"/>
      <c r="B56" s="48"/>
      <c r="C56" s="48"/>
      <c r="D56" s="48"/>
      <c r="E56" s="48"/>
      <c r="F56" s="48"/>
      <c r="G56" s="48"/>
    </row>
    <row r="57" spans="1:13" x14ac:dyDescent="0.25">
      <c r="A57" s="48"/>
      <c r="B57" s="48"/>
      <c r="C57" s="48"/>
      <c r="D57" s="48"/>
      <c r="E57" s="48"/>
      <c r="F57" s="48"/>
      <c r="G57" s="48"/>
    </row>
  </sheetData>
  <dataConsolidate/>
  <mergeCells count="61">
    <mergeCell ref="K24:M29"/>
    <mergeCell ref="K30:M37"/>
    <mergeCell ref="H23:I23"/>
    <mergeCell ref="A39:G39"/>
    <mergeCell ref="D13:E13"/>
    <mergeCell ref="D14:E14"/>
    <mergeCell ref="A14:C14"/>
    <mergeCell ref="A13:C13"/>
    <mergeCell ref="H14:J14"/>
    <mergeCell ref="K14:L14"/>
    <mergeCell ref="K13:L13"/>
    <mergeCell ref="A32:C32"/>
    <mergeCell ref="A30:C30"/>
    <mergeCell ref="A25:C26"/>
    <mergeCell ref="D25:D26"/>
    <mergeCell ref="F25:F26"/>
    <mergeCell ref="A4:B4"/>
    <mergeCell ref="A6:B6"/>
    <mergeCell ref="A7:B7"/>
    <mergeCell ref="A11:F11"/>
    <mergeCell ref="A9:G9"/>
    <mergeCell ref="D4:M4"/>
    <mergeCell ref="A27:C27"/>
    <mergeCell ref="E25:E26"/>
    <mergeCell ref="A28:C28"/>
    <mergeCell ref="A29:C29"/>
    <mergeCell ref="A31:C31"/>
    <mergeCell ref="A16:D16"/>
    <mergeCell ref="A40:G40"/>
    <mergeCell ref="A44:G44"/>
    <mergeCell ref="A45:G45"/>
    <mergeCell ref="A1:M1"/>
    <mergeCell ref="A2:M2"/>
    <mergeCell ref="A3:M3"/>
    <mergeCell ref="A38:G38"/>
    <mergeCell ref="K16:K17"/>
    <mergeCell ref="H18:J18"/>
    <mergeCell ref="H21:I21"/>
    <mergeCell ref="L19:L20"/>
    <mergeCell ref="H17:J17"/>
    <mergeCell ref="H9:M9"/>
    <mergeCell ref="H11:M11"/>
    <mergeCell ref="H13:J13"/>
    <mergeCell ref="A57:G57"/>
    <mergeCell ref="A46:G46"/>
    <mergeCell ref="A42:G42"/>
    <mergeCell ref="A43:G43"/>
    <mergeCell ref="A41:G41"/>
    <mergeCell ref="A47:G47"/>
    <mergeCell ref="A55:G55"/>
    <mergeCell ref="A56:G56"/>
    <mergeCell ref="A48:G49"/>
    <mergeCell ref="H47:M47"/>
    <mergeCell ref="H49:M49"/>
    <mergeCell ref="H48:M48"/>
    <mergeCell ref="H40:M40"/>
    <mergeCell ref="H41:M41"/>
    <mergeCell ref="H42:M42"/>
    <mergeCell ref="H44:M44"/>
    <mergeCell ref="H45:M45"/>
    <mergeCell ref="H46:M46"/>
  </mergeCells>
  <pageMargins left="0.7" right="0.7" top="0.75" bottom="0.75" header="0.3" footer="0.3"/>
  <pageSetup scale="70" orientation="landscape" horizont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CFIA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CFIA</dc:creator>
  <cp:lastModifiedBy>Yessenia Rodríguez</cp:lastModifiedBy>
  <dcterms:created xsi:type="dcterms:W3CDTF">2008-12-11T17:38:36Z</dcterms:created>
  <dcterms:modified xsi:type="dcterms:W3CDTF">2020-02-21T14:14:56Z</dcterms:modified>
</cp:coreProperties>
</file>